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<sst xmlns="http://schemas.openxmlformats.org/spreadsheetml/2006/main" count="40" uniqueCount="25">
  <si>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Den unitate sanitara</t>
  </si>
  <si>
    <t xml:space="preserve">Sp. Jud de Urgenta </t>
  </si>
  <si>
    <t xml:space="preserve">Sp.orasenesc Faurei </t>
  </si>
  <si>
    <t>Sp.de Ps Sf. Pantelimon</t>
  </si>
  <si>
    <t>Sp. de Pneumoftiziologie</t>
  </si>
  <si>
    <t>DRG</t>
  </si>
  <si>
    <t>CRONICI</t>
  </si>
  <si>
    <t>Spitalizare de zi</t>
  </si>
  <si>
    <t>VALOARE REALIZATA PESTE CONTRACT</t>
  </si>
  <si>
    <t>VALIDAT - DECONTAT BILANT</t>
  </si>
  <si>
    <t>CONTRACT NEUTILIZAT</t>
  </si>
  <si>
    <t>TOTAL CAS BR.</t>
  </si>
  <si>
    <t>CAS BRAILA</t>
  </si>
  <si>
    <t>Venetia Medical SRL</t>
  </si>
  <si>
    <t>Intocmit,</t>
  </si>
  <si>
    <t>Stefan Constanta</t>
  </si>
  <si>
    <t>TOTAL VALIDAT 2019</t>
  </si>
  <si>
    <t>TORAL CONTRACTAT 2019</t>
  </si>
  <si>
    <t>TOTAL DECONTAT 2019</t>
  </si>
  <si>
    <t>SPIT ZI</t>
  </si>
  <si>
    <t>Valoarea contractata AN 2019</t>
  </si>
  <si>
    <t>Valoarea realizata validata AN 2019</t>
  </si>
  <si>
    <t>Valoarea de decontat AN 2019</t>
  </si>
  <si>
    <t xml:space="preserve">DERULARE CONTRACTAT VALIDAT SI DECONTAT la 31.12.2019 cu ATI si compensare din DRG pt. spit de zi </t>
  </si>
  <si>
    <t>FINALA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</si>
</sst>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2" fontId="21" fillId="0" borderId="10" xfId="65" applyNumberFormat="1" applyFont="1" applyFill="1" applyBorder="1" applyAlignment="1">
      <alignment horizontal="left" vertical="center" wrapText="1"/>
      <protection/>
    </xf>
    <xf numFmtId="4" fontId="19" fillId="0" borderId="10" xfId="0" applyNumberFormat="1" applyFont="1" applyBorder="1" applyAlignment="1">
      <alignment/>
    </xf>
    <xf numFmtId="2" fontId="21" fillId="0" borderId="10" xfId="65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14" fontId="19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0" xfId="48"/>
    <cellStyle name="Comma0 2" xfId="49"/>
    <cellStyle name="Comma0_CENTRALIZARE INGRIJIRI  25.03.2015" xfId="50"/>
    <cellStyle name="Currency" xfId="51"/>
    <cellStyle name="Currency [0]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 6" xfId="66"/>
    <cellStyle name="Normal 2_Calcule  spitale an 2015 11.02.2015" xfId="67"/>
    <cellStyle name="Normal 3" xfId="68"/>
    <cellStyle name="Normal 3 2" xfId="69"/>
    <cellStyle name="Normal 3_INFLUENTE CA" xfId="70"/>
    <cellStyle name="Normal 4" xfId="71"/>
    <cellStyle name="Normal 4 2" xfId="72"/>
    <cellStyle name="Normal 4_Buget spitale an 2015  25.03.2015 ch pers ian.2015 " xfId="73"/>
    <cellStyle name="Normal 5" xfId="74"/>
    <cellStyle name="Normal 5 2" xfId="75"/>
    <cellStyle name="Normal 6" xfId="76"/>
    <cellStyle name="Normal 7" xfId="77"/>
    <cellStyle name="Note" xfId="78"/>
    <cellStyle name="Note 2" xfId="79"/>
    <cellStyle name="Output" xfId="80"/>
    <cellStyle name="Percent" xfId="81"/>
    <cellStyle name="Percent 2" xfId="82"/>
    <cellStyle name="Percent 3" xfId="83"/>
    <cellStyle name="Style 1" xfId="84"/>
    <cellStyle name="Style 1 2" xfId="85"/>
    <cellStyle name="Style 1_Buget spitale an 2015  25.03.2015 ch pers ian.2015 " xfId="86"/>
    <cellStyle name="Title" xfId="87"/>
    <cellStyle name="Total" xfId="88"/>
    <cellStyle name="Warning Tex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2.00390625" style="0" customWidth="1"/>
    <col min="2" max="2" width="15.421875" style="0" customWidth="1"/>
    <col min="3" max="3" width="13.7109375" style="0" customWidth="1"/>
    <col min="4" max="4" width="13.421875" style="0" customWidth="1"/>
    <col min="5" max="5" width="13.7109375" style="0" customWidth="1"/>
    <col min="6" max="6" width="8.28125" style="0" customWidth="1"/>
    <col min="7" max="7" width="8.7109375" style="0" customWidth="1"/>
    <col min="8" max="8" width="12.421875" style="0" customWidth="1"/>
    <col min="9" max="9" width="13.7109375" style="0" customWidth="1"/>
    <col min="10" max="11" width="13.421875" style="0" customWidth="1"/>
    <col min="12" max="12" width="13.140625" style="0" customWidth="1"/>
    <col min="13" max="13" width="11.8515625" style="0" customWidth="1"/>
    <col min="14" max="14" width="12.140625" style="0" customWidth="1"/>
  </cols>
  <sheetData>
    <row r="2" ht="12.75">
      <c r="B2" s="17" t="s">
        <v>12</v>
      </c>
    </row>
    <row r="5" spans="3:14" ht="12.75">
      <c r="C5" s="17" t="s">
        <v>23</v>
      </c>
      <c r="D5" s="17"/>
      <c r="E5" s="17"/>
      <c r="F5" s="17"/>
      <c r="G5" s="17"/>
      <c r="H5" s="17"/>
      <c r="I5" s="17"/>
      <c r="M5" s="19" t="s">
        <v>24</v>
      </c>
      <c r="N5" s="19">
        <v>43853</v>
      </c>
    </row>
    <row r="6" spans="1:14" ht="51">
      <c r="A6" s="2"/>
      <c r="B6" s="3" t="s">
        <v>0</v>
      </c>
      <c r="C6" s="3" t="s">
        <v>20</v>
      </c>
      <c r="D6" s="3" t="s">
        <v>21</v>
      </c>
      <c r="E6" s="3" t="s">
        <v>22</v>
      </c>
      <c r="F6" s="18"/>
      <c r="G6" s="18"/>
      <c r="H6" s="18"/>
      <c r="I6" s="3" t="s">
        <v>17</v>
      </c>
      <c r="J6" s="3" t="s">
        <v>16</v>
      </c>
      <c r="K6" s="3" t="s">
        <v>18</v>
      </c>
      <c r="L6" s="3" t="s">
        <v>8</v>
      </c>
      <c r="M6" s="7" t="s">
        <v>9</v>
      </c>
      <c r="N6" s="3" t="s">
        <v>10</v>
      </c>
    </row>
    <row r="7" spans="1:14" ht="28.5">
      <c r="A7" s="8">
        <v>1</v>
      </c>
      <c r="B7" s="12" t="s">
        <v>1</v>
      </c>
      <c r="C7" s="6">
        <f>C8+C9+C10</f>
        <v>97458641.37</v>
      </c>
      <c r="D7" s="6">
        <f aca="true" t="shared" si="0" ref="D7:N7">D8+D9+D10</f>
        <v>103116342.61</v>
      </c>
      <c r="E7" s="6">
        <f t="shared" si="0"/>
        <v>96883992.49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97458641.37</v>
      </c>
      <c r="J7" s="6">
        <f t="shared" si="0"/>
        <v>103116342.61</v>
      </c>
      <c r="K7" s="6">
        <f t="shared" si="0"/>
        <v>96883992.49</v>
      </c>
      <c r="L7" s="6">
        <f t="shared" si="0"/>
        <v>5657701.240000003</v>
      </c>
      <c r="M7" s="6">
        <f t="shared" si="0"/>
        <v>6232350.120000005</v>
      </c>
      <c r="N7" s="6">
        <f t="shared" si="0"/>
        <v>574648.8800000018</v>
      </c>
    </row>
    <row r="8" spans="1:28" ht="12.75">
      <c r="A8" s="2"/>
      <c r="B8" s="2" t="s">
        <v>5</v>
      </c>
      <c r="C8" s="4">
        <v>73843152.8</v>
      </c>
      <c r="D8" s="4">
        <v>80075493.83</v>
      </c>
      <c r="E8" s="4">
        <v>73843143.71</v>
      </c>
      <c r="F8" s="4"/>
      <c r="G8" s="4"/>
      <c r="H8" s="4"/>
      <c r="I8" s="4">
        <f aca="true" t="shared" si="1" ref="I8:K10">C8+F8</f>
        <v>73843152.8</v>
      </c>
      <c r="J8" s="4">
        <f t="shared" si="1"/>
        <v>80075493.83</v>
      </c>
      <c r="K8" s="4">
        <f t="shared" si="1"/>
        <v>73843143.71</v>
      </c>
      <c r="L8" s="4">
        <f>J8-I8</f>
        <v>6232341.030000001</v>
      </c>
      <c r="M8" s="6">
        <f>J8-K8</f>
        <v>6232350.120000005</v>
      </c>
      <c r="N8" s="4">
        <f>I8-K8</f>
        <v>9.090000003576279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>
      <c r="A9" s="2"/>
      <c r="B9" s="2" t="s">
        <v>6</v>
      </c>
      <c r="C9" s="4">
        <v>5994460.59</v>
      </c>
      <c r="D9" s="4">
        <v>5611221.86</v>
      </c>
      <c r="E9" s="4">
        <v>5611221.86</v>
      </c>
      <c r="F9" s="4"/>
      <c r="G9" s="4"/>
      <c r="H9" s="4"/>
      <c r="I9" s="4">
        <f t="shared" si="1"/>
        <v>5994460.59</v>
      </c>
      <c r="J9" s="4">
        <f t="shared" si="1"/>
        <v>5611221.86</v>
      </c>
      <c r="K9" s="4">
        <f t="shared" si="1"/>
        <v>5611221.86</v>
      </c>
      <c r="L9" s="4">
        <f>J9-I9</f>
        <v>-383238.7299999995</v>
      </c>
      <c r="M9" s="6">
        <f>J9-K9</f>
        <v>0</v>
      </c>
      <c r="N9" s="4">
        <f>I9-K9</f>
        <v>383238.7299999995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2"/>
      <c r="B10" s="23" t="s">
        <v>7</v>
      </c>
      <c r="C10" s="22">
        <v>17621027.98</v>
      </c>
      <c r="D10" s="22">
        <v>17429626.92</v>
      </c>
      <c r="E10" s="22">
        <v>17429626.92</v>
      </c>
      <c r="F10" s="4"/>
      <c r="G10" s="4"/>
      <c r="H10" s="4"/>
      <c r="I10" s="4">
        <f t="shared" si="1"/>
        <v>17621027.98</v>
      </c>
      <c r="J10" s="4">
        <f t="shared" si="1"/>
        <v>17429626.92</v>
      </c>
      <c r="K10" s="4">
        <f t="shared" si="1"/>
        <v>17429626.92</v>
      </c>
      <c r="L10" s="4">
        <f>J10-I10</f>
        <v>-191401.05999999866</v>
      </c>
      <c r="M10" s="6">
        <f>J10-K10</f>
        <v>0</v>
      </c>
      <c r="N10" s="4">
        <f>I10-K10</f>
        <v>191401.05999999866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8.5">
      <c r="A11" s="8">
        <v>2</v>
      </c>
      <c r="B11" s="10" t="s">
        <v>2</v>
      </c>
      <c r="C11" s="11">
        <f aca="true" t="shared" si="2" ref="C11:N11">C12+C13+C14</f>
        <v>4870855.550000001</v>
      </c>
      <c r="D11" s="11">
        <f t="shared" si="2"/>
        <v>4760656.07</v>
      </c>
      <c r="E11" s="11">
        <f t="shared" si="2"/>
        <v>4760644.35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4870855.550000001</v>
      </c>
      <c r="J11" s="11">
        <f t="shared" si="2"/>
        <v>4760656.07</v>
      </c>
      <c r="K11" s="11">
        <f t="shared" si="2"/>
        <v>4760644.35</v>
      </c>
      <c r="L11" s="11">
        <f t="shared" si="2"/>
        <v>-110199.48000000021</v>
      </c>
      <c r="M11" s="6">
        <f t="shared" si="2"/>
        <v>11.720000000204891</v>
      </c>
      <c r="N11" s="11">
        <f t="shared" si="2"/>
        <v>110211.20000000042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2"/>
      <c r="B12" s="2" t="s">
        <v>5</v>
      </c>
      <c r="C12" s="4">
        <v>2707993.96</v>
      </c>
      <c r="D12" s="4">
        <v>2601990.26</v>
      </c>
      <c r="E12" s="4">
        <v>2601990.26</v>
      </c>
      <c r="F12" s="4"/>
      <c r="G12" s="4"/>
      <c r="H12" s="4"/>
      <c r="I12" s="4">
        <f aca="true" t="shared" si="3" ref="I12:K14">C12+F12</f>
        <v>2707993.96</v>
      </c>
      <c r="J12" s="4">
        <f t="shared" si="3"/>
        <v>2601990.26</v>
      </c>
      <c r="K12" s="4">
        <f t="shared" si="3"/>
        <v>2601990.26</v>
      </c>
      <c r="L12" s="4">
        <f>J12-I12</f>
        <v>-106003.70000000019</v>
      </c>
      <c r="M12" s="6">
        <f>J12-K12</f>
        <v>0</v>
      </c>
      <c r="N12" s="4">
        <f>I12-K12</f>
        <v>106003.70000000019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2.75">
      <c r="A13" s="2"/>
      <c r="B13" s="2" t="s">
        <v>6</v>
      </c>
      <c r="C13" s="4">
        <v>965037.74</v>
      </c>
      <c r="D13" s="4">
        <v>960841.96</v>
      </c>
      <c r="E13" s="4">
        <v>960841.96</v>
      </c>
      <c r="F13" s="4"/>
      <c r="G13" s="4"/>
      <c r="H13" s="4"/>
      <c r="I13" s="4">
        <f t="shared" si="3"/>
        <v>965037.74</v>
      </c>
      <c r="J13" s="4">
        <f t="shared" si="3"/>
        <v>960841.96</v>
      </c>
      <c r="K13" s="4">
        <f t="shared" si="3"/>
        <v>960841.96</v>
      </c>
      <c r="L13" s="4">
        <f>J13-I13</f>
        <v>-4195.780000000028</v>
      </c>
      <c r="M13" s="6">
        <f>J13-K13</f>
        <v>0</v>
      </c>
      <c r="N13" s="4">
        <f>I13-K13</f>
        <v>4195.780000000028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>
      <c r="A14" s="2"/>
      <c r="B14" s="2" t="s">
        <v>7</v>
      </c>
      <c r="C14" s="4">
        <v>1197823.85</v>
      </c>
      <c r="D14" s="4">
        <v>1197823.85</v>
      </c>
      <c r="E14" s="4">
        <v>1197812.13</v>
      </c>
      <c r="F14" s="4"/>
      <c r="G14" s="4"/>
      <c r="H14" s="4"/>
      <c r="I14" s="4">
        <f t="shared" si="3"/>
        <v>1197823.85</v>
      </c>
      <c r="J14" s="4">
        <f t="shared" si="3"/>
        <v>1197823.85</v>
      </c>
      <c r="K14" s="4">
        <f t="shared" si="3"/>
        <v>1197812.13</v>
      </c>
      <c r="L14" s="4">
        <f>J14-I14</f>
        <v>0</v>
      </c>
      <c r="M14" s="6">
        <f>J14-K14</f>
        <v>11.720000000204891</v>
      </c>
      <c r="N14" s="4">
        <f>I14-K14</f>
        <v>11.720000000204891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8.5">
      <c r="A15" s="8">
        <v>3</v>
      </c>
      <c r="B15" s="12" t="s">
        <v>3</v>
      </c>
      <c r="C15" s="6">
        <f aca="true" t="shared" si="4" ref="C15:N15">C16+C17+C18</f>
        <v>16063446.33</v>
      </c>
      <c r="D15" s="6">
        <f t="shared" si="4"/>
        <v>17585971.89</v>
      </c>
      <c r="E15" s="6">
        <f t="shared" si="4"/>
        <v>16063377.56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16063446.33</v>
      </c>
      <c r="J15" s="6">
        <f t="shared" si="4"/>
        <v>17585971.89</v>
      </c>
      <c r="K15" s="6">
        <f t="shared" si="4"/>
        <v>16063377.56</v>
      </c>
      <c r="L15" s="6">
        <f t="shared" si="4"/>
        <v>1522525.5599999987</v>
      </c>
      <c r="M15" s="6">
        <f t="shared" si="4"/>
        <v>1522594.3299999982</v>
      </c>
      <c r="N15" s="6">
        <f t="shared" si="4"/>
        <v>68.76999999955297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2"/>
      <c r="B16" s="2" t="s">
        <v>5</v>
      </c>
      <c r="C16" s="4">
        <v>5789308.18</v>
      </c>
      <c r="D16" s="4">
        <v>6962897.6</v>
      </c>
      <c r="E16" s="4">
        <v>5789306.85</v>
      </c>
      <c r="F16" s="4"/>
      <c r="G16" s="4"/>
      <c r="H16" s="4"/>
      <c r="I16" s="4">
        <f aca="true" t="shared" si="5" ref="I16:K18">C16+F16</f>
        <v>5789308.18</v>
      </c>
      <c r="J16" s="4">
        <f t="shared" si="5"/>
        <v>6962897.6</v>
      </c>
      <c r="K16" s="4">
        <f t="shared" si="5"/>
        <v>5789306.85</v>
      </c>
      <c r="L16" s="4">
        <f>J16-I16</f>
        <v>1173589.42</v>
      </c>
      <c r="M16" s="6">
        <f>J16-K16</f>
        <v>1173590.75</v>
      </c>
      <c r="N16" s="4">
        <f>I16-K16</f>
        <v>1.3300000000745058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2"/>
      <c r="B17" s="2" t="s">
        <v>6</v>
      </c>
      <c r="C17" s="4">
        <v>9809189.15</v>
      </c>
      <c r="D17" s="4">
        <v>10094912.29</v>
      </c>
      <c r="E17" s="4">
        <v>9809121.71</v>
      </c>
      <c r="F17" s="4"/>
      <c r="G17" s="4"/>
      <c r="H17" s="4"/>
      <c r="I17" s="4">
        <f t="shared" si="5"/>
        <v>9809189.15</v>
      </c>
      <c r="J17" s="4">
        <f t="shared" si="5"/>
        <v>10094912.29</v>
      </c>
      <c r="K17" s="4">
        <f t="shared" si="5"/>
        <v>9809121.71</v>
      </c>
      <c r="L17" s="4">
        <f>J17-I17</f>
        <v>285723.13999999873</v>
      </c>
      <c r="M17" s="6">
        <f>J17-K17</f>
        <v>285790.5799999982</v>
      </c>
      <c r="N17" s="4">
        <f>I17-K17</f>
        <v>67.43999999947846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2"/>
      <c r="B18" s="2" t="s">
        <v>7</v>
      </c>
      <c r="C18" s="4">
        <v>464949</v>
      </c>
      <c r="D18" s="4">
        <v>528162</v>
      </c>
      <c r="E18" s="4">
        <v>464949</v>
      </c>
      <c r="F18" s="4"/>
      <c r="G18" s="4"/>
      <c r="H18" s="4"/>
      <c r="I18" s="4">
        <f t="shared" si="5"/>
        <v>464949</v>
      </c>
      <c r="J18" s="4">
        <f t="shared" si="5"/>
        <v>528162</v>
      </c>
      <c r="K18" s="4">
        <f t="shared" si="5"/>
        <v>464949</v>
      </c>
      <c r="L18" s="4">
        <f>J18-I18</f>
        <v>63213</v>
      </c>
      <c r="M18" s="6">
        <f>J18-K18</f>
        <v>63213</v>
      </c>
      <c r="N18" s="4">
        <f>I18-K18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42.75">
      <c r="A19" s="8">
        <v>4</v>
      </c>
      <c r="B19" s="10" t="s">
        <v>4</v>
      </c>
      <c r="C19" s="11">
        <f aca="true" t="shared" si="6" ref="C19:N19">C20+C21+C22</f>
        <v>10290741.700000001</v>
      </c>
      <c r="D19" s="11">
        <f t="shared" si="6"/>
        <v>11327513.110000001</v>
      </c>
      <c r="E19" s="11">
        <f t="shared" si="6"/>
        <v>10290615.63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6"/>
        <v>10290741.700000001</v>
      </c>
      <c r="J19" s="11">
        <f t="shared" si="6"/>
        <v>11327513.110000001</v>
      </c>
      <c r="K19" s="11">
        <f t="shared" si="6"/>
        <v>10290615.63</v>
      </c>
      <c r="L19" s="11">
        <f t="shared" si="6"/>
        <v>1036771.4100000005</v>
      </c>
      <c r="M19" s="6">
        <f t="shared" si="6"/>
        <v>1036897.4800000002</v>
      </c>
      <c r="N19" s="11">
        <f t="shared" si="6"/>
        <v>126.06999999965774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2"/>
      <c r="B20" s="2" t="s">
        <v>5</v>
      </c>
      <c r="C20" s="4">
        <v>396329.06</v>
      </c>
      <c r="D20" s="4">
        <v>396329.06</v>
      </c>
      <c r="E20" s="4">
        <v>396329.06</v>
      </c>
      <c r="F20" s="4"/>
      <c r="G20" s="4"/>
      <c r="H20" s="4"/>
      <c r="I20" s="4">
        <f aca="true" t="shared" si="7" ref="I20:K22">C20+F20</f>
        <v>396329.06</v>
      </c>
      <c r="J20" s="4">
        <f t="shared" si="7"/>
        <v>396329.06</v>
      </c>
      <c r="K20" s="4">
        <f t="shared" si="7"/>
        <v>396329.06</v>
      </c>
      <c r="L20" s="4">
        <f>J20-I20</f>
        <v>0</v>
      </c>
      <c r="M20" s="6">
        <f>J20-K20</f>
        <v>0</v>
      </c>
      <c r="N20" s="4">
        <f>I20-K20</f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2"/>
      <c r="B21" s="2" t="s">
        <v>6</v>
      </c>
      <c r="C21" s="4">
        <v>9392505.41</v>
      </c>
      <c r="D21" s="4">
        <v>10369463.22</v>
      </c>
      <c r="E21" s="4">
        <v>9392504.23</v>
      </c>
      <c r="F21" s="4"/>
      <c r="G21" s="4"/>
      <c r="H21" s="4"/>
      <c r="I21" s="4">
        <f t="shared" si="7"/>
        <v>9392505.41</v>
      </c>
      <c r="J21" s="4">
        <f t="shared" si="7"/>
        <v>10369463.22</v>
      </c>
      <c r="K21" s="4">
        <f t="shared" si="7"/>
        <v>9392504.23</v>
      </c>
      <c r="L21" s="4">
        <f>J21-I21</f>
        <v>976957.8100000005</v>
      </c>
      <c r="M21" s="6">
        <f>J21-K21</f>
        <v>976958.9900000002</v>
      </c>
      <c r="N21" s="4">
        <f>I21-K21</f>
        <v>1.1799999997019768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2"/>
      <c r="B22" s="2" t="s">
        <v>7</v>
      </c>
      <c r="C22" s="4">
        <v>501907.23</v>
      </c>
      <c r="D22" s="4">
        <v>561720.83</v>
      </c>
      <c r="E22" s="4">
        <v>501782.34</v>
      </c>
      <c r="F22" s="4"/>
      <c r="G22" s="4"/>
      <c r="H22" s="4"/>
      <c r="I22" s="4">
        <f t="shared" si="7"/>
        <v>501907.23</v>
      </c>
      <c r="J22" s="4">
        <f t="shared" si="7"/>
        <v>561720.83</v>
      </c>
      <c r="K22" s="4">
        <f t="shared" si="7"/>
        <v>501782.34</v>
      </c>
      <c r="L22" s="4">
        <f>J22-I22</f>
        <v>59813.59999999998</v>
      </c>
      <c r="M22" s="6">
        <f>J22-K22</f>
        <v>59938.48999999993</v>
      </c>
      <c r="N22" s="4">
        <f>I22-K22</f>
        <v>124.88999999995576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8.5">
      <c r="A23" s="8">
        <v>5</v>
      </c>
      <c r="B23" s="10" t="s">
        <v>13</v>
      </c>
      <c r="C23" s="11">
        <f aca="true" t="shared" si="8" ref="C23:N23">C24+C25+C26</f>
        <v>3416269.23</v>
      </c>
      <c r="D23" s="11">
        <f t="shared" si="8"/>
        <v>3109228.29</v>
      </c>
      <c r="E23" s="11">
        <f t="shared" si="8"/>
        <v>3104987.13</v>
      </c>
      <c r="F23" s="11">
        <f t="shared" si="8"/>
        <v>0</v>
      </c>
      <c r="G23" s="11">
        <f t="shared" si="8"/>
        <v>0</v>
      </c>
      <c r="H23" s="11">
        <f t="shared" si="8"/>
        <v>0</v>
      </c>
      <c r="I23" s="11">
        <f t="shared" si="8"/>
        <v>3416269.23</v>
      </c>
      <c r="J23" s="11">
        <f t="shared" si="8"/>
        <v>3109228.29</v>
      </c>
      <c r="K23" s="11">
        <f t="shared" si="8"/>
        <v>3104987.13</v>
      </c>
      <c r="L23" s="11">
        <f t="shared" si="8"/>
        <v>-307040.9400000002</v>
      </c>
      <c r="M23" s="6">
        <f t="shared" si="8"/>
        <v>4241.159999999683</v>
      </c>
      <c r="N23" s="11">
        <f t="shared" si="8"/>
        <v>311282.09999999986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2"/>
      <c r="B24" s="2" t="s">
        <v>5</v>
      </c>
      <c r="C24" s="4">
        <v>0</v>
      </c>
      <c r="D24" s="4">
        <v>0</v>
      </c>
      <c r="E24" s="4">
        <v>0</v>
      </c>
      <c r="F24" s="4"/>
      <c r="G24" s="4"/>
      <c r="H24" s="4"/>
      <c r="I24" s="4">
        <f aca="true" t="shared" si="9" ref="I24:K26">C24+F24</f>
        <v>0</v>
      </c>
      <c r="J24" s="4">
        <f t="shared" si="9"/>
        <v>0</v>
      </c>
      <c r="K24" s="4">
        <f t="shared" si="9"/>
        <v>0</v>
      </c>
      <c r="L24" s="4">
        <f>J24-I24</f>
        <v>0</v>
      </c>
      <c r="M24" s="6">
        <f>J24-K24</f>
        <v>0</v>
      </c>
      <c r="N24" s="4">
        <f>I24-K24</f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2"/>
      <c r="B25" s="2" t="s">
        <v>6</v>
      </c>
      <c r="C25" s="4">
        <v>2503462.5</v>
      </c>
      <c r="D25" s="4">
        <v>2501106.3</v>
      </c>
      <c r="E25" s="4">
        <v>2496865.14</v>
      </c>
      <c r="F25" s="4"/>
      <c r="G25" s="4"/>
      <c r="H25" s="4"/>
      <c r="I25" s="4">
        <f t="shared" si="9"/>
        <v>2503462.5</v>
      </c>
      <c r="J25" s="4">
        <f t="shared" si="9"/>
        <v>2501106.3</v>
      </c>
      <c r="K25" s="4">
        <f t="shared" si="9"/>
        <v>2496865.14</v>
      </c>
      <c r="L25" s="4">
        <f>J25-I25</f>
        <v>-2356.2000000001863</v>
      </c>
      <c r="M25" s="6">
        <f>J25-K25</f>
        <v>4241.159999999683</v>
      </c>
      <c r="N25" s="4">
        <f>I25-K25</f>
        <v>6597.35999999987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2"/>
      <c r="B26" s="2" t="s">
        <v>7</v>
      </c>
      <c r="C26" s="4">
        <v>912806.73</v>
      </c>
      <c r="D26" s="4">
        <v>608121.99</v>
      </c>
      <c r="E26" s="4">
        <v>608121.99</v>
      </c>
      <c r="F26" s="4"/>
      <c r="G26" s="4"/>
      <c r="H26" s="4"/>
      <c r="I26" s="4">
        <f t="shared" si="9"/>
        <v>912806.73</v>
      </c>
      <c r="J26" s="4">
        <f t="shared" si="9"/>
        <v>608121.99</v>
      </c>
      <c r="K26" s="4">
        <f t="shared" si="9"/>
        <v>608121.99</v>
      </c>
      <c r="L26" s="4">
        <f>J26-I26</f>
        <v>-304684.74</v>
      </c>
      <c r="M26" s="6">
        <f>J26-K26</f>
        <v>0</v>
      </c>
      <c r="N26" s="4">
        <f>I26-K26</f>
        <v>304684.74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2"/>
      <c r="B27" s="8" t="s">
        <v>11</v>
      </c>
      <c r="C27" s="6">
        <f>C7+C11+C15+C19+C23</f>
        <v>132099954.18</v>
      </c>
      <c r="D27" s="6">
        <f aca="true" t="shared" si="10" ref="D27:N27">D7+D11+D15+D19+D23</f>
        <v>139899711.97</v>
      </c>
      <c r="E27" s="6">
        <f t="shared" si="10"/>
        <v>131103617.15999998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132099954.18</v>
      </c>
      <c r="J27" s="6">
        <f t="shared" si="10"/>
        <v>139899711.97</v>
      </c>
      <c r="K27" s="6">
        <f t="shared" si="10"/>
        <v>131103617.15999998</v>
      </c>
      <c r="L27" s="6">
        <f t="shared" si="10"/>
        <v>7799757.790000001</v>
      </c>
      <c r="M27" s="6">
        <f t="shared" si="10"/>
        <v>8796094.810000004</v>
      </c>
      <c r="N27" s="9">
        <f t="shared" si="10"/>
        <v>996337.0200000012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3"/>
      <c r="B28" s="14" t="s">
        <v>5</v>
      </c>
      <c r="C28" s="15">
        <f>C8+C12+C16+C20</f>
        <v>82736784</v>
      </c>
      <c r="D28" s="15">
        <f>D8+D12+D16+D20</f>
        <v>90036710.75</v>
      </c>
      <c r="E28" s="15">
        <f>E8+E12+E16+E20</f>
        <v>82630769.88</v>
      </c>
      <c r="F28" s="15"/>
      <c r="G28" s="15"/>
      <c r="H28" s="15"/>
      <c r="I28" s="15"/>
      <c r="J28" s="15"/>
      <c r="K28" s="15"/>
      <c r="L28" s="15"/>
      <c r="M28" s="15"/>
      <c r="N28" s="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3"/>
      <c r="B29" s="14" t="s">
        <v>6</v>
      </c>
      <c r="C29" s="15">
        <f aca="true" t="shared" si="11" ref="C29:E30">C9+C13+C17+C21+C25</f>
        <v>28664655.39</v>
      </c>
      <c r="D29" s="15">
        <f t="shared" si="11"/>
        <v>29537545.63</v>
      </c>
      <c r="E29" s="15">
        <f t="shared" si="11"/>
        <v>28270554.900000002</v>
      </c>
      <c r="F29" s="15"/>
      <c r="G29" s="15"/>
      <c r="H29" s="15"/>
      <c r="I29" s="15"/>
      <c r="J29" s="15"/>
      <c r="K29" s="15"/>
      <c r="L29" s="15"/>
      <c r="M29" s="15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.75">
      <c r="B30" s="20" t="s">
        <v>19</v>
      </c>
      <c r="C30" s="21">
        <f t="shared" si="11"/>
        <v>20698514.790000003</v>
      </c>
      <c r="D30" s="21">
        <f t="shared" si="11"/>
        <v>20325455.59</v>
      </c>
      <c r="E30" s="21">
        <f t="shared" si="11"/>
        <v>20202292.38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2.75">
      <c r="B31" s="20" t="s">
        <v>11</v>
      </c>
      <c r="C31" s="21">
        <f>C28+C29+C30</f>
        <v>132099954.18</v>
      </c>
      <c r="D31" s="21">
        <f>D28+D29+D30</f>
        <v>139899711.97</v>
      </c>
      <c r="E31" s="21">
        <f>E28+E29+E30</f>
        <v>131103617.16</v>
      </c>
      <c r="F31" s="1"/>
      <c r="G31" s="1"/>
      <c r="H31" s="1"/>
      <c r="I31" s="1"/>
      <c r="J31" s="1"/>
      <c r="K31" s="1" t="s">
        <v>14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2.75">
      <c r="B32" s="5"/>
      <c r="C32" s="1"/>
      <c r="D32" s="1"/>
      <c r="E32" s="1"/>
      <c r="F32" s="1"/>
      <c r="G32" s="1"/>
      <c r="H32" s="1"/>
      <c r="I32" s="1"/>
      <c r="J32" s="1"/>
      <c r="K32" s="1" t="s">
        <v>15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3:2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3:2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3:2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3:2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3:2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2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2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2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2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</sheetData>
  <sheetProtection/>
  <printOptions/>
  <pageMargins left="0.75" right="0.27" top="0.99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2020-01-23T09:29:00Z</cp:lastPrinted>
  <dcterms:created xsi:type="dcterms:W3CDTF">2018-01-05T08:24:32Z</dcterms:created>
  <dcterms:modified xsi:type="dcterms:W3CDTF">2020-03-18T07:58:21Z</dcterms:modified>
  <cp:category/>
  <cp:version/>
  <cp:contentType/>
  <cp:contentStatus/>
</cp:coreProperties>
</file>